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Sociales\SALUD\Calendario de Difusión\2025\"/>
    </mc:Choice>
  </mc:AlternateContent>
  <bookViews>
    <workbookView xWindow="0" yWindow="0" windowWidth="21600" windowHeight="9735"/>
  </bookViews>
  <sheets>
    <sheet name="Médicos,Odontólogos,Enfermeros" sheetId="1" r:id="rId1"/>
  </sheets>
  <definedNames>
    <definedName name="_Regression_Int" localSheetId="0" hidden="1">1</definedName>
    <definedName name="_xlnm.Print_Area" localSheetId="0">'Médicos,Odontólogos,Enfermeros'!$A$1:$J$65</definedName>
    <definedName name="Imprimir_área_IM" localSheetId="0">'Médicos,Odontólogos,Enfermeros'!$A$5:$J$45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D43" i="1"/>
  <c r="D42" i="1"/>
  <c r="J59" i="1" l="1"/>
  <c r="G59" i="1"/>
  <c r="D59" i="1"/>
  <c r="J58" i="1"/>
  <c r="G58" i="1"/>
  <c r="D58" i="1"/>
  <c r="J57" i="1"/>
  <c r="G57" i="1"/>
  <c r="D57" i="1"/>
  <c r="D56" i="1"/>
  <c r="J55" i="1"/>
  <c r="G55" i="1"/>
  <c r="D55" i="1"/>
  <c r="J54" i="1"/>
  <c r="D54" i="1"/>
  <c r="J53" i="1"/>
  <c r="G53" i="1"/>
  <c r="D53" i="1"/>
  <c r="J52" i="1"/>
  <c r="G52" i="1"/>
  <c r="D52" i="1"/>
  <c r="G51" i="1"/>
  <c r="D51" i="1"/>
  <c r="I50" i="1"/>
  <c r="H50" i="1"/>
  <c r="F50" i="1"/>
  <c r="E50" i="1"/>
  <c r="C50" i="1"/>
  <c r="D50" i="1" s="1"/>
  <c r="B50" i="1"/>
  <c r="J49" i="1"/>
  <c r="G49" i="1"/>
  <c r="D49" i="1"/>
  <c r="J48" i="1"/>
  <c r="G48" i="1"/>
  <c r="D48" i="1"/>
  <c r="J47" i="1"/>
  <c r="G47" i="1"/>
  <c r="D47" i="1"/>
  <c r="J46" i="1"/>
  <c r="G46" i="1"/>
  <c r="J45" i="1"/>
  <c r="D45" i="1"/>
  <c r="J44" i="1"/>
  <c r="G44" i="1"/>
  <c r="D44" i="1"/>
  <c r="J43" i="1"/>
  <c r="G43" i="1"/>
  <c r="J42" i="1"/>
  <c r="G42" i="1"/>
  <c r="J41" i="1"/>
  <c r="G41" i="1"/>
  <c r="D41" i="1"/>
  <c r="I40" i="1"/>
  <c r="H40" i="1"/>
  <c r="F40" i="1"/>
  <c r="E40" i="1"/>
  <c r="C40" i="1"/>
  <c r="B40" i="1"/>
  <c r="J39" i="1"/>
  <c r="G39" i="1"/>
  <c r="D39" i="1"/>
  <c r="J38" i="1"/>
  <c r="J37" i="1"/>
  <c r="G37" i="1"/>
  <c r="D37" i="1"/>
  <c r="J36" i="1"/>
  <c r="D36" i="1"/>
  <c r="J35" i="1"/>
  <c r="G35" i="1"/>
  <c r="D35" i="1"/>
  <c r="J34" i="1"/>
  <c r="G34" i="1"/>
  <c r="D34" i="1"/>
  <c r="J33" i="1"/>
  <c r="G33" i="1"/>
  <c r="D33" i="1"/>
  <c r="J32" i="1"/>
  <c r="G32" i="1"/>
  <c r="D32" i="1"/>
  <c r="J31" i="1"/>
  <c r="D31" i="1"/>
  <c r="J30" i="1"/>
  <c r="G30" i="1"/>
  <c r="D30" i="1"/>
  <c r="J29" i="1"/>
  <c r="G29" i="1"/>
  <c r="D29" i="1"/>
  <c r="J28" i="1"/>
  <c r="G28" i="1"/>
  <c r="D28" i="1"/>
  <c r="J27" i="1"/>
  <c r="G27" i="1"/>
  <c r="D27" i="1"/>
  <c r="I26" i="1"/>
  <c r="H26" i="1"/>
  <c r="F26" i="1"/>
  <c r="G26" i="1" s="1"/>
  <c r="E26" i="1"/>
  <c r="C26" i="1"/>
  <c r="D26" i="1" s="1"/>
  <c r="B26" i="1"/>
  <c r="I25" i="1"/>
  <c r="H25" i="1"/>
  <c r="F25" i="1"/>
  <c r="E25" i="1"/>
  <c r="C25" i="1"/>
  <c r="D25" i="1" s="1"/>
  <c r="B25" i="1"/>
  <c r="I24" i="1"/>
  <c r="H24" i="1"/>
  <c r="C24" i="1"/>
  <c r="B24" i="1"/>
  <c r="I23" i="1"/>
  <c r="H23" i="1"/>
  <c r="F23" i="1"/>
  <c r="E23" i="1"/>
  <c r="C23" i="1"/>
  <c r="B23" i="1"/>
  <c r="I22" i="1"/>
  <c r="J22" i="1" s="1"/>
  <c r="H22" i="1"/>
  <c r="F22" i="1"/>
  <c r="E22" i="1"/>
  <c r="D22" i="1"/>
  <c r="C22" i="1"/>
  <c r="B22" i="1"/>
  <c r="I21" i="1"/>
  <c r="H21" i="1"/>
  <c r="F21" i="1"/>
  <c r="E21" i="1"/>
  <c r="C21" i="1"/>
  <c r="B21" i="1"/>
  <c r="I20" i="1"/>
  <c r="J20" i="1" s="1"/>
  <c r="H20" i="1"/>
  <c r="F20" i="1"/>
  <c r="G20" i="1" s="1"/>
  <c r="E20" i="1"/>
  <c r="C20" i="1"/>
  <c r="B20" i="1"/>
  <c r="I19" i="1"/>
  <c r="J19" i="1" s="1"/>
  <c r="H19" i="1"/>
  <c r="F19" i="1"/>
  <c r="E19" i="1"/>
  <c r="C19" i="1"/>
  <c r="B19" i="1"/>
  <c r="I18" i="1"/>
  <c r="H18" i="1"/>
  <c r="F18" i="1"/>
  <c r="E18" i="1"/>
  <c r="C18" i="1"/>
  <c r="D18" i="1" s="1"/>
  <c r="B18" i="1"/>
  <c r="I17" i="1"/>
  <c r="H17" i="1"/>
  <c r="F17" i="1"/>
  <c r="E17" i="1"/>
  <c r="C17" i="1"/>
  <c r="B17" i="1"/>
  <c r="D17" i="1" s="1"/>
  <c r="J16" i="1"/>
  <c r="I16" i="1"/>
  <c r="H16" i="1"/>
  <c r="F16" i="1"/>
  <c r="E16" i="1"/>
  <c r="C16" i="1"/>
  <c r="B16" i="1"/>
  <c r="I15" i="1"/>
  <c r="H15" i="1"/>
  <c r="F15" i="1"/>
  <c r="G15" i="1" s="1"/>
  <c r="E15" i="1"/>
  <c r="C15" i="1"/>
  <c r="D15" i="1" s="1"/>
  <c r="B15" i="1"/>
  <c r="I14" i="1"/>
  <c r="H14" i="1"/>
  <c r="F14" i="1"/>
  <c r="F12" i="1" s="1"/>
  <c r="E14" i="1"/>
  <c r="C14" i="1"/>
  <c r="D14" i="1" s="1"/>
  <c r="B14" i="1"/>
  <c r="I13" i="1"/>
  <c r="H13" i="1"/>
  <c r="F13" i="1"/>
  <c r="E13" i="1"/>
  <c r="E12" i="1" s="1"/>
  <c r="C13" i="1"/>
  <c r="B13" i="1"/>
  <c r="B12" i="1"/>
  <c r="H12" i="1" l="1"/>
  <c r="J15" i="1"/>
  <c r="G16" i="1"/>
  <c r="J18" i="1"/>
  <c r="D21" i="1"/>
  <c r="J21" i="1"/>
  <c r="J26" i="1"/>
  <c r="D40" i="1"/>
  <c r="J40" i="1"/>
  <c r="J50" i="1"/>
  <c r="J14" i="1"/>
  <c r="J17" i="1"/>
  <c r="D20" i="1"/>
  <c r="G22" i="1"/>
  <c r="D23" i="1"/>
  <c r="J25" i="1"/>
  <c r="D13" i="1"/>
  <c r="I12" i="1"/>
  <c r="J12" i="1" s="1"/>
  <c r="G14" i="1"/>
  <c r="D16" i="1"/>
  <c r="G18" i="1"/>
  <c r="D19" i="1"/>
  <c r="G21" i="1"/>
  <c r="J23" i="1"/>
  <c r="J24" i="1"/>
  <c r="G25" i="1"/>
  <c r="G40" i="1"/>
  <c r="G50" i="1"/>
  <c r="G12" i="1"/>
  <c r="C12" i="1"/>
  <c r="D12" i="1" s="1"/>
  <c r="J13" i="1"/>
</calcChain>
</file>

<file path=xl/sharedStrings.xml><?xml version="1.0" encoding="utf-8"?>
<sst xmlns="http://schemas.openxmlformats.org/spreadsheetml/2006/main" count="91" uniqueCount="36">
  <si>
    <t>República de Panamá</t>
  </si>
  <si>
    <t xml:space="preserve">CONTRALORÍA GENERAL DE LA REPÚBLICA </t>
  </si>
  <si>
    <t>Instituto Nacional de Estadística y Censo</t>
  </si>
  <si>
    <t xml:space="preserve">Médicos </t>
  </si>
  <si>
    <t xml:space="preserve">Odontólogos </t>
  </si>
  <si>
    <t>Enfermeros</t>
  </si>
  <si>
    <t>Años</t>
  </si>
  <si>
    <t xml:space="preserve">Variación porcentual </t>
  </si>
  <si>
    <t>2024 (P)</t>
  </si>
  <si>
    <t>TOTAL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</si>
  <si>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</si>
  <si>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</si>
  <si>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</si>
  <si>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</si>
  <si>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</si>
  <si>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</si>
  <si>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</si>
  <si>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</si>
  <si>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</si>
  <si>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</si>
  <si>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Kuna Yala</t>
  </si>
  <si>
    <t>Comarca Emberá</t>
  </si>
  <si>
    <t>-</t>
  </si>
  <si>
    <t>Comarca Ngäbe Buglé</t>
  </si>
  <si>
    <t>Ministerio de Salud</t>
  </si>
  <si>
    <t>Caja de Seguro Social</t>
  </si>
  <si>
    <t xml:space="preserve">Panamá Oeste </t>
  </si>
  <si>
    <r>
      <t>Otras</t>
    </r>
    <r>
      <rPr>
        <sz val="10"/>
        <color indexed="62"/>
        <rFont val="Arial"/>
        <family val="2"/>
      </rPr>
      <t xml:space="preserve"> </t>
    </r>
  </si>
  <si>
    <t>..</t>
  </si>
  <si>
    <t>- Cantidad nula o cero.</t>
  </si>
  <si>
    <t>.. Datos no aplicable al grupo o categoría.</t>
  </si>
  <si>
    <t>(P) Cifras preliminares.</t>
  </si>
  <si>
    <t>Fuente: Los datos publicados corresponden a la información recopilada en las instalaciones de salud de la República.</t>
  </si>
  <si>
    <t xml:space="preserve"> Provincia, comarca indígena                            e institución                                                  </t>
  </si>
  <si>
    <t>MÉDICOS, ODONTÓLOGOS Y ENFERMEROS EN LA REPÚBLICA SEGÚN PROVINCIA,</t>
  </si>
  <si>
    <t>COMARCA INDÍGENA E INSTITUCIÓN: AÑOS 2023-24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</si>
</sst>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9" x14ac:knownFonts="1">
    <font>
      <sz val="12"/>
      <name val="Courier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indexed="6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CA6CE"/>
        <bgColor indexed="64"/>
      </patternFill>
    </fill>
  </fills>
  <borders count="9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 applyFill="1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5" fillId="0" borderId="3" xfId="0" applyFont="1" applyFill="1" applyBorder="1"/>
    <xf numFmtId="3" fontId="5" fillId="0" borderId="4" xfId="0" applyNumberFormat="1" applyFont="1" applyFill="1" applyBorder="1"/>
    <xf numFmtId="0" fontId="5" fillId="0" borderId="5" xfId="0" applyFont="1" applyFill="1" applyBorder="1"/>
    <xf numFmtId="0" fontId="3" fillId="0" borderId="0" xfId="0" applyFont="1" applyFill="1"/>
    <xf numFmtId="0" fontId="6" fillId="0" borderId="3" xfId="0" applyFont="1" applyFill="1" applyBorder="1" applyAlignment="1">
      <alignment horizontal="center"/>
    </xf>
    <xf numFmtId="3" fontId="6" fillId="0" borderId="4" xfId="0" applyNumberFormat="1" applyFont="1" applyFill="1" applyBorder="1" applyAlignment="1">
      <alignment horizontal="right"/>
    </xf>
    <xf numFmtId="164" fontId="7" fillId="0" borderId="4" xfId="0" applyNumberFormat="1" applyFont="1" applyFill="1" applyBorder="1" applyAlignment="1">
      <alignment horizontal="right"/>
    </xf>
    <xf numFmtId="164" fontId="7" fillId="0" borderId="5" xfId="0" applyNumberFormat="1" applyFont="1" applyFill="1" applyBorder="1" applyAlignment="1">
      <alignment horizontal="right"/>
    </xf>
    <xf numFmtId="0" fontId="1" fillId="0" borderId="0" xfId="0" applyFont="1" applyFill="1"/>
    <xf numFmtId="165" fontId="1" fillId="0" borderId="0" xfId="0" applyNumberFormat="1" applyFont="1"/>
    <xf numFmtId="1" fontId="1" fillId="0" borderId="0" xfId="0" applyNumberFormat="1" applyFont="1"/>
    <xf numFmtId="0" fontId="1" fillId="0" borderId="3" xfId="0" applyFont="1" applyFill="1" applyBorder="1" applyAlignment="1" applyProtection="1">
      <alignment horizontal="left"/>
    </xf>
    <xf numFmtId="3" fontId="2" fillId="0" borderId="4" xfId="0" applyNumberFormat="1" applyFont="1" applyFill="1" applyBorder="1" applyAlignment="1" applyProtection="1">
      <alignment horizontal="right"/>
    </xf>
    <xf numFmtId="165" fontId="1" fillId="0" borderId="0" xfId="0" applyNumberFormat="1" applyFont="1" applyFill="1"/>
    <xf numFmtId="3" fontId="1" fillId="0" borderId="0" xfId="0" applyNumberFormat="1" applyFont="1" applyFill="1"/>
    <xf numFmtId="0" fontId="7" fillId="0" borderId="3" xfId="0" applyFont="1" applyFill="1" applyBorder="1" applyAlignment="1">
      <alignment horizontal="center"/>
    </xf>
    <xf numFmtId="3" fontId="1" fillId="0" borderId="3" xfId="0" applyNumberFormat="1" applyFont="1" applyFill="1" applyBorder="1" applyAlignment="1" applyProtection="1">
      <alignment horizontal="right"/>
    </xf>
    <xf numFmtId="3" fontId="1" fillId="0" borderId="4" xfId="0" applyNumberFormat="1" applyFont="1" applyFill="1" applyBorder="1" applyAlignment="1" applyProtection="1">
      <alignment horizontal="right"/>
    </xf>
    <xf numFmtId="3" fontId="1" fillId="0" borderId="4" xfId="0" applyNumberFormat="1" applyFont="1" applyFill="1" applyBorder="1" applyAlignment="1">
      <alignment horizontal="right"/>
    </xf>
    <xf numFmtId="3" fontId="1" fillId="0" borderId="5" xfId="0" applyNumberFormat="1" applyFont="1" applyFill="1" applyBorder="1" applyAlignment="1">
      <alignment horizontal="right"/>
    </xf>
    <xf numFmtId="3" fontId="2" fillId="0" borderId="4" xfId="0" applyNumberFormat="1" applyFont="1" applyFill="1" applyBorder="1" applyAlignment="1">
      <alignment horizontal="right"/>
    </xf>
    <xf numFmtId="0" fontId="1" fillId="0" borderId="6" xfId="0" applyFont="1" applyFill="1" applyBorder="1"/>
    <xf numFmtId="3" fontId="1" fillId="0" borderId="6" xfId="0" applyNumberFormat="1" applyFont="1" applyFill="1" applyBorder="1" applyAlignment="1">
      <alignment horizontal="right"/>
    </xf>
    <xf numFmtId="3" fontId="1" fillId="0" borderId="7" xfId="0" applyNumberFormat="1" applyFont="1" applyBorder="1"/>
    <xf numFmtId="0" fontId="1" fillId="0" borderId="7" xfId="0" applyFont="1" applyBorder="1"/>
    <xf numFmtId="0" fontId="1" fillId="0" borderId="7" xfId="0" applyFont="1" applyFill="1" applyBorder="1"/>
    <xf numFmtId="0" fontId="1" fillId="0" borderId="8" xfId="0" applyFont="1" applyBorder="1"/>
    <xf numFmtId="0" fontId="1" fillId="0" borderId="0" xfId="0" applyFont="1" applyFill="1" applyBorder="1"/>
    <xf numFmtId="0" fontId="1" fillId="0" borderId="0" xfId="0" applyFont="1" applyBorder="1"/>
    <xf numFmtId="0" fontId="1" fillId="0" borderId="0" xfId="0" applyFont="1" applyFill="1" applyBorder="1" applyAlignment="1">
      <alignment horizontal="left"/>
    </xf>
    <xf numFmtId="0" fontId="1" fillId="0" borderId="0" xfId="0" applyFont="1" applyAlignment="1"/>
    <xf numFmtId="0" fontId="5" fillId="0" borderId="0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0" borderId="0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U67"/>
  <sheetViews>
    <sheetView tabSelected="1" zoomScaleNormal="100" workbookViewId="0">
      <selection sqref="A1:J1"/>
    </sheetView>
  </sheetViews>
  <sheetFormatPr baseColWidth="10" defaultColWidth="11.77734375" defaultRowHeight="12.75" x14ac:dyDescent="0.2"/>
  <cols>
    <col min="1" max="1" width="23.21875" style="15" customWidth="1"/>
    <col min="2" max="2" width="7.77734375" style="15" customWidth="1"/>
    <col min="3" max="3" width="7.77734375" style="1" customWidth="1"/>
    <col min="4" max="4" width="8.44140625" style="1" customWidth="1"/>
    <col min="5" max="6" width="7.77734375" style="1" customWidth="1"/>
    <col min="7" max="7" width="8.44140625" style="1" customWidth="1"/>
    <col min="8" max="9" width="7.77734375" style="1" customWidth="1"/>
    <col min="10" max="10" width="8.44140625" style="35" customWidth="1"/>
    <col min="11" max="11" width="6.109375" style="1" customWidth="1"/>
    <col min="12" max="17" width="8.77734375" style="1" customWidth="1"/>
    <col min="18" max="16384" width="11.77734375" style="1"/>
  </cols>
  <sheetData>
    <row r="1" spans="1:21" ht="15" customHeight="1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</row>
    <row r="2" spans="1:21" ht="15" customHeight="1" x14ac:dyDescent="0.2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</row>
    <row r="3" spans="1:21" ht="15" customHeight="1" x14ac:dyDescent="0.2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</row>
    <row r="4" spans="1:21" ht="11.25" customHeight="1" x14ac:dyDescent="0.2">
      <c r="A4" s="2"/>
      <c r="B4" s="2"/>
      <c r="C4" s="3"/>
      <c r="D4" s="3"/>
      <c r="E4" s="3"/>
      <c r="F4" s="3"/>
      <c r="G4" s="3"/>
      <c r="I4" s="3"/>
      <c r="J4" s="4"/>
    </row>
    <row r="5" spans="1:21" ht="16.5" customHeight="1" x14ac:dyDescent="0.2">
      <c r="A5" s="44" t="s">
        <v>34</v>
      </c>
      <c r="B5" s="44"/>
      <c r="C5" s="44"/>
      <c r="D5" s="44"/>
      <c r="E5" s="44"/>
      <c r="F5" s="44"/>
      <c r="G5" s="44"/>
      <c r="H5" s="44"/>
      <c r="I5" s="44"/>
      <c r="J5" s="44"/>
      <c r="K5" s="5"/>
      <c r="L5" s="5"/>
      <c r="M5" s="5"/>
    </row>
    <row r="6" spans="1:21" ht="15.75" customHeight="1" x14ac:dyDescent="0.2">
      <c r="A6" s="44" t="s">
        <v>35</v>
      </c>
      <c r="B6" s="44"/>
      <c r="C6" s="44"/>
      <c r="D6" s="44"/>
      <c r="E6" s="44"/>
      <c r="F6" s="44"/>
      <c r="G6" s="44"/>
      <c r="H6" s="44"/>
      <c r="I6" s="44"/>
      <c r="J6" s="44"/>
      <c r="K6" s="5"/>
      <c r="L6" s="5"/>
      <c r="M6" s="5"/>
    </row>
    <row r="7" spans="1:21" ht="12.2" customHeight="1" x14ac:dyDescent="0.2">
      <c r="A7" s="41"/>
      <c r="B7" s="41"/>
      <c r="C7" s="41"/>
      <c r="D7" s="41"/>
      <c r="E7" s="41"/>
      <c r="F7" s="41"/>
      <c r="G7" s="41"/>
      <c r="H7" s="41"/>
      <c r="I7" s="41"/>
      <c r="J7" s="41"/>
      <c r="K7" s="5"/>
      <c r="L7" s="5"/>
      <c r="M7" s="5"/>
    </row>
    <row r="8" spans="1:21" ht="20.25" customHeight="1" x14ac:dyDescent="0.2">
      <c r="A8" s="39" t="s">
        <v>33</v>
      </c>
      <c r="B8" s="39" t="s">
        <v>3</v>
      </c>
      <c r="C8" s="39"/>
      <c r="D8" s="39"/>
      <c r="E8" s="39" t="s">
        <v>4</v>
      </c>
      <c r="F8" s="39"/>
      <c r="G8" s="39"/>
      <c r="H8" s="39" t="s">
        <v>5</v>
      </c>
      <c r="I8" s="39"/>
      <c r="J8" s="40"/>
    </row>
    <row r="9" spans="1:21" ht="18" customHeight="1" x14ac:dyDescent="0.2">
      <c r="A9" s="39"/>
      <c r="B9" s="39" t="s">
        <v>6</v>
      </c>
      <c r="C9" s="39"/>
      <c r="D9" s="39" t="s">
        <v>7</v>
      </c>
      <c r="E9" s="39" t="s">
        <v>6</v>
      </c>
      <c r="F9" s="39"/>
      <c r="G9" s="39" t="s">
        <v>7</v>
      </c>
      <c r="H9" s="39" t="s">
        <v>6</v>
      </c>
      <c r="I9" s="39"/>
      <c r="J9" s="40" t="s">
        <v>7</v>
      </c>
    </row>
    <row r="10" spans="1:21" ht="24" customHeight="1" x14ac:dyDescent="0.2">
      <c r="A10" s="39"/>
      <c r="B10" s="6">
        <v>2023</v>
      </c>
      <c r="C10" s="6" t="s">
        <v>8</v>
      </c>
      <c r="D10" s="39"/>
      <c r="E10" s="6">
        <v>2023</v>
      </c>
      <c r="F10" s="6" t="s">
        <v>8</v>
      </c>
      <c r="G10" s="39"/>
      <c r="H10" s="6">
        <v>2023</v>
      </c>
      <c r="I10" s="6" t="s">
        <v>8</v>
      </c>
      <c r="J10" s="40"/>
    </row>
    <row r="11" spans="1:21" ht="12.2" customHeight="1" x14ac:dyDescent="0.2">
      <c r="A11" s="7"/>
      <c r="B11" s="7"/>
      <c r="C11" s="8"/>
      <c r="D11" s="9"/>
      <c r="E11" s="9"/>
      <c r="F11" s="9"/>
      <c r="G11" s="9"/>
      <c r="H11" s="9"/>
      <c r="I11" s="9"/>
      <c r="J11" s="9"/>
      <c r="M11" s="10"/>
    </row>
    <row r="12" spans="1:21" ht="18" customHeight="1" x14ac:dyDescent="0.2">
      <c r="A12" s="11" t="s">
        <v>9</v>
      </c>
      <c r="B12" s="12">
        <f>SUM(B13:B25)</f>
        <v>7314</v>
      </c>
      <c r="C12" s="12">
        <f>SUM(C13:C25)</f>
        <v>7515</v>
      </c>
      <c r="D12" s="13">
        <f>(((C12/B12)-1)*100)</f>
        <v>2.7481542247744128</v>
      </c>
      <c r="E12" s="12">
        <f>SUM(E13:E25)</f>
        <v>1232</v>
      </c>
      <c r="F12" s="12">
        <f>SUM(F13:F25)</f>
        <v>1239</v>
      </c>
      <c r="G12" s="13">
        <f>(((F12/E12)-1)*100)</f>
        <v>0.56818181818181213</v>
      </c>
      <c r="H12" s="12">
        <f>SUM(H13:H25)</f>
        <v>7853</v>
      </c>
      <c r="I12" s="12">
        <f>SUM(I13:I25)</f>
        <v>7727</v>
      </c>
      <c r="J12" s="14">
        <f t="shared" ref="J12:J59" si="0">(((I12/H12)-1)*100)</f>
        <v>-1.6044823634279948</v>
      </c>
      <c r="K12" s="15"/>
      <c r="L12" s="16"/>
      <c r="M12" s="17"/>
      <c r="N12" s="17"/>
      <c r="O12" s="16"/>
      <c r="P12" s="17"/>
      <c r="Q12" s="17"/>
      <c r="R12" s="16"/>
    </row>
    <row r="13" spans="1:21" ht="15" customHeight="1" x14ac:dyDescent="0.2">
      <c r="A13" s="18" t="s">
        <v>10</v>
      </c>
      <c r="B13" s="19">
        <f>SUM(B27,B41,B51)</f>
        <v>141</v>
      </c>
      <c r="C13" s="19">
        <f>SUM(C27,C41,C51)</f>
        <v>174</v>
      </c>
      <c r="D13" s="13">
        <f>(((C13/B13)-1)*100)</f>
        <v>23.404255319148938</v>
      </c>
      <c r="E13" s="19">
        <f t="shared" ref="E13:F16" si="1">SUM(E27,E41,E51)</f>
        <v>36</v>
      </c>
      <c r="F13" s="19">
        <f t="shared" si="1"/>
        <v>36</v>
      </c>
      <c r="G13" s="13" t="s">
        <v>22</v>
      </c>
      <c r="H13" s="19">
        <f>SUM(H27,H41,H51)</f>
        <v>227</v>
      </c>
      <c r="I13" s="19">
        <f t="shared" ref="H13:I16" si="2">SUM(I27,I41,I51)</f>
        <v>225</v>
      </c>
      <c r="J13" s="14">
        <f t="shared" si="0"/>
        <v>-0.88105726872246271</v>
      </c>
      <c r="K13" s="20"/>
      <c r="L13" s="16"/>
      <c r="M13" s="21"/>
      <c r="N13" s="21"/>
      <c r="O13" s="16"/>
      <c r="P13" s="21"/>
      <c r="Q13" s="21"/>
      <c r="R13" s="16"/>
      <c r="S13" s="21"/>
      <c r="T13" s="21"/>
      <c r="U13" s="21"/>
    </row>
    <row r="14" spans="1:21" ht="15" customHeight="1" x14ac:dyDescent="0.2">
      <c r="A14" s="18" t="s">
        <v>11</v>
      </c>
      <c r="B14" s="19">
        <f>SUM(B28,B42,B52)</f>
        <v>439</v>
      </c>
      <c r="C14" s="19">
        <f t="shared" ref="B14:C16" si="3">SUM(C28,C42,C52)</f>
        <v>284</v>
      </c>
      <c r="D14" s="13">
        <f>(((C14/B14)-1)*100)</f>
        <v>-35.307517084282459</v>
      </c>
      <c r="E14" s="19">
        <f t="shared" si="1"/>
        <v>89</v>
      </c>
      <c r="F14" s="19">
        <f t="shared" si="1"/>
        <v>79</v>
      </c>
      <c r="G14" s="13">
        <f>(((F14/E14)-1)*100)</f>
        <v>-11.23595505617978</v>
      </c>
      <c r="H14" s="19">
        <f t="shared" si="2"/>
        <v>502</v>
      </c>
      <c r="I14" s="19">
        <f t="shared" si="2"/>
        <v>251</v>
      </c>
      <c r="J14" s="14">
        <f t="shared" si="0"/>
        <v>-50</v>
      </c>
      <c r="K14" s="15"/>
      <c r="L14" s="16"/>
      <c r="M14" s="21"/>
      <c r="N14" s="21"/>
      <c r="O14" s="16"/>
      <c r="P14" s="21"/>
      <c r="Q14" s="21"/>
      <c r="R14" s="16"/>
      <c r="S14" s="21"/>
      <c r="T14" s="21"/>
      <c r="U14" s="21"/>
    </row>
    <row r="15" spans="1:21" ht="15" customHeight="1" x14ac:dyDescent="0.2">
      <c r="A15" s="18" t="s">
        <v>12</v>
      </c>
      <c r="B15" s="19">
        <f t="shared" si="3"/>
        <v>356</v>
      </c>
      <c r="C15" s="19">
        <f t="shared" si="3"/>
        <v>370</v>
      </c>
      <c r="D15" s="13">
        <f>(((C15/B15)-1)*100)</f>
        <v>3.9325842696629199</v>
      </c>
      <c r="E15" s="19">
        <f t="shared" si="1"/>
        <v>62</v>
      </c>
      <c r="F15" s="19">
        <f t="shared" si="1"/>
        <v>75</v>
      </c>
      <c r="G15" s="13">
        <f t="shared" ref="G15:G59" si="4">(((F15/E15)-1)*100)</f>
        <v>20.967741935483875</v>
      </c>
      <c r="H15" s="19">
        <f t="shared" si="2"/>
        <v>365</v>
      </c>
      <c r="I15" s="19">
        <f t="shared" si="2"/>
        <v>380</v>
      </c>
      <c r="J15" s="14">
        <f t="shared" si="0"/>
        <v>4.1095890410958846</v>
      </c>
      <c r="K15" s="15"/>
      <c r="L15" s="16"/>
      <c r="M15" s="21"/>
      <c r="N15" s="21"/>
      <c r="O15" s="16"/>
      <c r="P15" s="21"/>
      <c r="Q15" s="21"/>
      <c r="R15" s="16"/>
      <c r="S15" s="21"/>
      <c r="T15" s="21"/>
      <c r="U15" s="21"/>
    </row>
    <row r="16" spans="1:21" ht="15" customHeight="1" x14ac:dyDescent="0.2">
      <c r="A16" s="18" t="s">
        <v>13</v>
      </c>
      <c r="B16" s="19">
        <f t="shared" si="3"/>
        <v>1013</v>
      </c>
      <c r="C16" s="19">
        <f t="shared" si="3"/>
        <v>1056</v>
      </c>
      <c r="D16" s="13">
        <f t="shared" ref="D16:D59" si="5">(((C16/B16)-1)*100)</f>
        <v>4.2448173741362227</v>
      </c>
      <c r="E16" s="19">
        <f t="shared" si="1"/>
        <v>103</v>
      </c>
      <c r="F16" s="19">
        <f t="shared" si="1"/>
        <v>102</v>
      </c>
      <c r="G16" s="13">
        <f t="shared" si="4"/>
        <v>-0.97087378640776656</v>
      </c>
      <c r="H16" s="19">
        <f t="shared" si="2"/>
        <v>1247</v>
      </c>
      <c r="I16" s="19">
        <f t="shared" si="2"/>
        <v>1211</v>
      </c>
      <c r="J16" s="14">
        <f t="shared" si="0"/>
        <v>-2.8869286287089069</v>
      </c>
      <c r="K16" s="15"/>
      <c r="L16" s="16"/>
      <c r="M16" s="21"/>
      <c r="N16" s="21"/>
      <c r="O16" s="16"/>
      <c r="P16" s="21"/>
      <c r="Q16" s="21"/>
      <c r="R16" s="16"/>
      <c r="S16" s="21"/>
      <c r="T16" s="21"/>
      <c r="U16" s="21"/>
    </row>
    <row r="17" spans="1:21" ht="15" customHeight="1" x14ac:dyDescent="0.2">
      <c r="A17" s="18" t="s">
        <v>14</v>
      </c>
      <c r="B17" s="19">
        <f>SUM(B31,)</f>
        <v>32</v>
      </c>
      <c r="C17" s="19">
        <f>SUM(C31,)</f>
        <v>51</v>
      </c>
      <c r="D17" s="13">
        <f>(((C17/B17)-1)*100)</f>
        <v>59.375</v>
      </c>
      <c r="E17" s="19">
        <f>SUM(E31,)</f>
        <v>9</v>
      </c>
      <c r="F17" s="19">
        <f>SUM(F31,)</f>
        <v>9</v>
      </c>
      <c r="G17" s="13" t="s">
        <v>22</v>
      </c>
      <c r="H17" s="19">
        <f>SUM(H31,)</f>
        <v>33</v>
      </c>
      <c r="I17" s="19">
        <f>SUM(I31,)</f>
        <v>49</v>
      </c>
      <c r="J17" s="14">
        <f t="shared" si="0"/>
        <v>48.484848484848484</v>
      </c>
      <c r="K17" s="15"/>
      <c r="L17" s="16"/>
      <c r="M17" s="21"/>
      <c r="N17" s="21"/>
      <c r="O17" s="16"/>
      <c r="P17" s="21"/>
      <c r="Q17" s="21"/>
      <c r="R17" s="16"/>
      <c r="S17" s="21"/>
      <c r="T17" s="21"/>
      <c r="U17" s="21"/>
    </row>
    <row r="18" spans="1:21" ht="15" customHeight="1" x14ac:dyDescent="0.2">
      <c r="A18" s="18" t="s">
        <v>15</v>
      </c>
      <c r="B18" s="19">
        <f t="shared" ref="B18:C22" si="6">SUM(B32,B45,B55)</f>
        <v>328</v>
      </c>
      <c r="C18" s="19">
        <f t="shared" si="6"/>
        <v>346</v>
      </c>
      <c r="D18" s="13">
        <f t="shared" si="5"/>
        <v>5.4878048780487854</v>
      </c>
      <c r="E18" s="19">
        <f t="shared" ref="E18:F22" si="7">SUM(E32,E45,E55)</f>
        <v>72</v>
      </c>
      <c r="F18" s="19">
        <f t="shared" si="7"/>
        <v>80</v>
      </c>
      <c r="G18" s="13">
        <f t="shared" si="4"/>
        <v>11.111111111111116</v>
      </c>
      <c r="H18" s="19">
        <f t="shared" ref="H18:I22" si="8">SUM(H32,H45,H55)</f>
        <v>613</v>
      </c>
      <c r="I18" s="19">
        <f t="shared" si="8"/>
        <v>652</v>
      </c>
      <c r="J18" s="14">
        <f t="shared" si="0"/>
        <v>6.3621533442087985</v>
      </c>
      <c r="K18" s="15"/>
      <c r="L18" s="16"/>
      <c r="M18" s="21"/>
      <c r="N18" s="21"/>
      <c r="O18" s="16"/>
      <c r="P18" s="21"/>
      <c r="Q18" s="21"/>
      <c r="R18" s="16"/>
      <c r="S18" s="21"/>
      <c r="T18" s="21"/>
      <c r="U18" s="21"/>
    </row>
    <row r="19" spans="1:21" ht="15" customHeight="1" x14ac:dyDescent="0.2">
      <c r="A19" s="18" t="s">
        <v>16</v>
      </c>
      <c r="B19" s="19">
        <f t="shared" si="6"/>
        <v>235</v>
      </c>
      <c r="C19" s="19">
        <f t="shared" si="6"/>
        <v>234</v>
      </c>
      <c r="D19" s="13">
        <f t="shared" si="5"/>
        <v>-0.42553191489361764</v>
      </c>
      <c r="E19" s="19">
        <f t="shared" si="7"/>
        <v>51</v>
      </c>
      <c r="F19" s="19">
        <f t="shared" si="7"/>
        <v>51</v>
      </c>
      <c r="G19" s="13" t="s">
        <v>22</v>
      </c>
      <c r="H19" s="19">
        <f t="shared" si="8"/>
        <v>351</v>
      </c>
      <c r="I19" s="19">
        <f t="shared" si="8"/>
        <v>347</v>
      </c>
      <c r="J19" s="14">
        <f t="shared" si="0"/>
        <v>-1.139601139601143</v>
      </c>
      <c r="K19" s="15"/>
      <c r="L19" s="16"/>
      <c r="M19" s="21"/>
      <c r="N19" s="21"/>
      <c r="O19" s="16"/>
      <c r="P19" s="21"/>
      <c r="Q19" s="21"/>
      <c r="R19" s="16"/>
      <c r="S19" s="21"/>
      <c r="T19" s="21"/>
      <c r="U19" s="21"/>
    </row>
    <row r="20" spans="1:21" ht="15" customHeight="1" x14ac:dyDescent="0.2">
      <c r="A20" s="18" t="s">
        <v>17</v>
      </c>
      <c r="B20" s="19">
        <f t="shared" si="6"/>
        <v>3806</v>
      </c>
      <c r="C20" s="19">
        <f t="shared" si="6"/>
        <v>3991</v>
      </c>
      <c r="D20" s="13">
        <f t="shared" si="5"/>
        <v>4.8607461902259619</v>
      </c>
      <c r="E20" s="19">
        <f t="shared" si="7"/>
        <v>576</v>
      </c>
      <c r="F20" s="19">
        <f t="shared" si="7"/>
        <v>528</v>
      </c>
      <c r="G20" s="13">
        <f t="shared" si="4"/>
        <v>-8.3333333333333375</v>
      </c>
      <c r="H20" s="19">
        <f t="shared" si="8"/>
        <v>3433</v>
      </c>
      <c r="I20" s="19">
        <f t="shared" si="8"/>
        <v>3458</v>
      </c>
      <c r="J20" s="14">
        <f t="shared" si="0"/>
        <v>0.72822604136324465</v>
      </c>
      <c r="K20" s="15"/>
      <c r="L20" s="16"/>
      <c r="M20" s="21"/>
      <c r="N20" s="21"/>
      <c r="O20" s="16"/>
      <c r="P20" s="21"/>
      <c r="Q20" s="21"/>
      <c r="R20" s="16"/>
      <c r="S20" s="21"/>
      <c r="T20" s="21"/>
      <c r="U20" s="21"/>
    </row>
    <row r="21" spans="1:21" ht="15" customHeight="1" x14ac:dyDescent="0.2">
      <c r="A21" s="18" t="s">
        <v>18</v>
      </c>
      <c r="B21" s="19">
        <f t="shared" si="6"/>
        <v>529</v>
      </c>
      <c r="C21" s="19">
        <f t="shared" si="6"/>
        <v>534</v>
      </c>
      <c r="D21" s="13">
        <f t="shared" si="5"/>
        <v>0.94517958412099201</v>
      </c>
      <c r="E21" s="19">
        <f t="shared" si="7"/>
        <v>125</v>
      </c>
      <c r="F21" s="19">
        <f t="shared" si="7"/>
        <v>159</v>
      </c>
      <c r="G21" s="13">
        <f t="shared" si="4"/>
        <v>27.200000000000003</v>
      </c>
      <c r="H21" s="19">
        <f t="shared" si="8"/>
        <v>422</v>
      </c>
      <c r="I21" s="19">
        <f t="shared" si="8"/>
        <v>409</v>
      </c>
      <c r="J21" s="14">
        <f t="shared" si="0"/>
        <v>-3.080568720379151</v>
      </c>
      <c r="K21" s="15"/>
      <c r="L21" s="16"/>
      <c r="M21" s="21"/>
      <c r="N21" s="21"/>
      <c r="O21" s="16"/>
      <c r="P21" s="21"/>
      <c r="Q21" s="21"/>
      <c r="R21" s="16"/>
      <c r="S21" s="21"/>
      <c r="T21" s="21"/>
      <c r="U21" s="21"/>
    </row>
    <row r="22" spans="1:21" ht="15" customHeight="1" x14ac:dyDescent="0.2">
      <c r="A22" s="18" t="s">
        <v>19</v>
      </c>
      <c r="B22" s="19">
        <f t="shared" si="6"/>
        <v>392</v>
      </c>
      <c r="C22" s="19">
        <f t="shared" si="6"/>
        <v>413</v>
      </c>
      <c r="D22" s="13">
        <f t="shared" si="5"/>
        <v>5.3571428571428603</v>
      </c>
      <c r="E22" s="19">
        <f t="shared" si="7"/>
        <v>98</v>
      </c>
      <c r="F22" s="19">
        <f t="shared" si="7"/>
        <v>105</v>
      </c>
      <c r="G22" s="13">
        <f t="shared" si="4"/>
        <v>7.1428571428571397</v>
      </c>
      <c r="H22" s="19">
        <f t="shared" si="8"/>
        <v>614</v>
      </c>
      <c r="I22" s="19">
        <f t="shared" si="8"/>
        <v>681</v>
      </c>
      <c r="J22" s="14">
        <f t="shared" si="0"/>
        <v>10.912052117263848</v>
      </c>
      <c r="K22" s="15"/>
      <c r="L22" s="16"/>
      <c r="M22" s="21"/>
      <c r="N22" s="21"/>
      <c r="O22" s="16"/>
      <c r="P22" s="21"/>
      <c r="Q22" s="21"/>
      <c r="R22" s="16"/>
      <c r="S22" s="21"/>
      <c r="T22" s="21"/>
      <c r="U22" s="21"/>
    </row>
    <row r="23" spans="1:21" ht="15" customHeight="1" x14ac:dyDescent="0.2">
      <c r="A23" s="18" t="s">
        <v>20</v>
      </c>
      <c r="B23" s="19">
        <f t="shared" ref="B23:C25" si="9">SUM(B37)</f>
        <v>4</v>
      </c>
      <c r="C23" s="19">
        <f t="shared" si="9"/>
        <v>22</v>
      </c>
      <c r="D23" s="13">
        <f>(((C23/B23)-1)*100)</f>
        <v>450</v>
      </c>
      <c r="E23" s="19">
        <f>SUM(E37)</f>
        <v>1</v>
      </c>
      <c r="F23" s="19">
        <f>SUM(F37)</f>
        <v>4</v>
      </c>
      <c r="G23" s="13">
        <f>(((F23/E23)-1)*100)</f>
        <v>300</v>
      </c>
      <c r="H23" s="19">
        <f t="shared" ref="H23:I25" si="10">SUM(H37)</f>
        <v>4</v>
      </c>
      <c r="I23" s="19">
        <f t="shared" si="10"/>
        <v>19</v>
      </c>
      <c r="J23" s="14">
        <f>(((I23/H23)-1)*100)</f>
        <v>375</v>
      </c>
      <c r="K23" s="15"/>
      <c r="L23" s="16"/>
      <c r="M23" s="21"/>
      <c r="N23" s="21"/>
      <c r="O23" s="16"/>
      <c r="P23" s="21"/>
      <c r="Q23" s="21"/>
      <c r="R23" s="16"/>
      <c r="S23" s="21"/>
      <c r="T23" s="21"/>
      <c r="U23" s="21"/>
    </row>
    <row r="24" spans="1:21" ht="15" customHeight="1" x14ac:dyDescent="0.2">
      <c r="A24" s="18" t="s">
        <v>21</v>
      </c>
      <c r="B24" s="19">
        <f t="shared" si="9"/>
        <v>2</v>
      </c>
      <c r="C24" s="19">
        <f t="shared" si="9"/>
        <v>2</v>
      </c>
      <c r="D24" s="13" t="s">
        <v>22</v>
      </c>
      <c r="E24" s="19" t="s">
        <v>22</v>
      </c>
      <c r="F24" s="19" t="s">
        <v>22</v>
      </c>
      <c r="G24" s="13" t="s">
        <v>22</v>
      </c>
      <c r="H24" s="19">
        <f t="shared" si="10"/>
        <v>3</v>
      </c>
      <c r="I24" s="19">
        <f t="shared" si="10"/>
        <v>2</v>
      </c>
      <c r="J24" s="14">
        <f>(((I24/H24)-1)*100)</f>
        <v>-33.333333333333336</v>
      </c>
      <c r="K24" s="15"/>
      <c r="L24" s="16"/>
      <c r="M24" s="21"/>
      <c r="N24" s="21"/>
      <c r="O24" s="16"/>
      <c r="P24" s="21"/>
      <c r="Q24" s="21"/>
      <c r="R24" s="16"/>
      <c r="S24" s="21"/>
      <c r="T24" s="21"/>
      <c r="U24" s="21"/>
    </row>
    <row r="25" spans="1:21" ht="15" customHeight="1" x14ac:dyDescent="0.2">
      <c r="A25" s="18" t="s">
        <v>23</v>
      </c>
      <c r="B25" s="19">
        <f t="shared" si="9"/>
        <v>37</v>
      </c>
      <c r="C25" s="19">
        <f t="shared" si="9"/>
        <v>38</v>
      </c>
      <c r="D25" s="13">
        <f t="shared" si="5"/>
        <v>2.7027027027026973</v>
      </c>
      <c r="E25" s="19">
        <f>SUM(E39)</f>
        <v>10</v>
      </c>
      <c r="F25" s="19">
        <f>SUM(F39)</f>
        <v>11</v>
      </c>
      <c r="G25" s="13">
        <f>(((F25/E25)-1)*100)</f>
        <v>10.000000000000009</v>
      </c>
      <c r="H25" s="19">
        <f t="shared" si="10"/>
        <v>39</v>
      </c>
      <c r="I25" s="19">
        <f t="shared" si="10"/>
        <v>43</v>
      </c>
      <c r="J25" s="14">
        <f t="shared" si="0"/>
        <v>10.256410256410264</v>
      </c>
      <c r="K25" s="15"/>
      <c r="L25" s="16"/>
      <c r="M25" s="21"/>
      <c r="N25" s="21"/>
      <c r="O25" s="16"/>
      <c r="P25" s="21"/>
      <c r="Q25" s="21"/>
      <c r="R25" s="16"/>
      <c r="S25" s="21"/>
      <c r="T25" s="21"/>
      <c r="U25" s="21"/>
    </row>
    <row r="26" spans="1:21" ht="21" customHeight="1" x14ac:dyDescent="0.2">
      <c r="A26" s="22" t="s">
        <v>24</v>
      </c>
      <c r="B26" s="19">
        <f>SUM(B27:B39)</f>
        <v>2698</v>
      </c>
      <c r="C26" s="19">
        <f>SUM(C27:C39)</f>
        <v>3091</v>
      </c>
      <c r="D26" s="13">
        <f>(((C26/B26)-1)*100)</f>
        <v>14.566345441067451</v>
      </c>
      <c r="E26" s="19">
        <f>SUM(E27:E39)</f>
        <v>532</v>
      </c>
      <c r="F26" s="19">
        <f>SUM(F27:F39)</f>
        <v>538</v>
      </c>
      <c r="G26" s="13">
        <f>(((F26/E26)-1)*100)</f>
        <v>1.1278195488721776</v>
      </c>
      <c r="H26" s="19">
        <f>SUM(H27:H39)</f>
        <v>4165</v>
      </c>
      <c r="I26" s="19">
        <f>SUM(I27:I39)</f>
        <v>4391</v>
      </c>
      <c r="J26" s="14">
        <f t="shared" si="0"/>
        <v>5.4261704681872747</v>
      </c>
      <c r="L26" s="16"/>
      <c r="M26" s="16"/>
      <c r="N26" s="16"/>
      <c r="O26" s="16"/>
      <c r="P26" s="16"/>
      <c r="Q26" s="16"/>
      <c r="R26" s="16"/>
      <c r="S26" s="16"/>
    </row>
    <row r="27" spans="1:21" ht="15" customHeight="1" x14ac:dyDescent="0.2">
      <c r="A27" s="18" t="s">
        <v>10</v>
      </c>
      <c r="B27" s="23">
        <v>47</v>
      </c>
      <c r="C27" s="24">
        <v>52</v>
      </c>
      <c r="D27" s="13">
        <f t="shared" si="5"/>
        <v>10.638297872340431</v>
      </c>
      <c r="E27" s="25">
        <v>13</v>
      </c>
      <c r="F27" s="24">
        <v>16</v>
      </c>
      <c r="G27" s="13">
        <f>(((F27/E27)-1)*100)</f>
        <v>23.076923076923084</v>
      </c>
      <c r="H27" s="25">
        <v>60</v>
      </c>
      <c r="I27" s="24">
        <v>61</v>
      </c>
      <c r="J27" s="14">
        <f t="shared" si="0"/>
        <v>1.6666666666666607</v>
      </c>
      <c r="L27" s="16"/>
    </row>
    <row r="28" spans="1:21" ht="15" customHeight="1" x14ac:dyDescent="0.2">
      <c r="A28" s="18" t="s">
        <v>11</v>
      </c>
      <c r="B28" s="23">
        <v>144</v>
      </c>
      <c r="C28" s="24">
        <v>180</v>
      </c>
      <c r="D28" s="13">
        <f t="shared" si="5"/>
        <v>25</v>
      </c>
      <c r="E28" s="25">
        <v>35</v>
      </c>
      <c r="F28" s="24">
        <v>37</v>
      </c>
      <c r="G28" s="13">
        <f t="shared" si="4"/>
        <v>5.7142857142857162</v>
      </c>
      <c r="H28" s="25">
        <v>227</v>
      </c>
      <c r="I28" s="24">
        <v>228</v>
      </c>
      <c r="J28" s="14">
        <f t="shared" si="0"/>
        <v>0.4405286343612369</v>
      </c>
      <c r="L28" s="16"/>
    </row>
    <row r="29" spans="1:21" ht="15" customHeight="1" x14ac:dyDescent="0.2">
      <c r="A29" s="18" t="s">
        <v>12</v>
      </c>
      <c r="B29" s="23">
        <v>68</v>
      </c>
      <c r="C29" s="24">
        <v>70</v>
      </c>
      <c r="D29" s="13">
        <f t="shared" si="5"/>
        <v>2.9411764705882248</v>
      </c>
      <c r="E29" s="25">
        <v>24</v>
      </c>
      <c r="F29" s="24">
        <v>22</v>
      </c>
      <c r="G29" s="13">
        <f>(((F29/E29)-1)*100)</f>
        <v>-8.3333333333333375</v>
      </c>
      <c r="H29" s="25">
        <v>77</v>
      </c>
      <c r="I29" s="24">
        <v>93</v>
      </c>
      <c r="J29" s="14">
        <f t="shared" si="0"/>
        <v>20.779220779220786</v>
      </c>
      <c r="L29" s="16"/>
    </row>
    <row r="30" spans="1:21" ht="15" customHeight="1" x14ac:dyDescent="0.2">
      <c r="A30" s="18" t="s">
        <v>13</v>
      </c>
      <c r="B30" s="23">
        <v>456</v>
      </c>
      <c r="C30" s="24">
        <v>472</v>
      </c>
      <c r="D30" s="13">
        <f t="shared" si="5"/>
        <v>3.5087719298245723</v>
      </c>
      <c r="E30" s="25">
        <v>59</v>
      </c>
      <c r="F30" s="24">
        <v>58</v>
      </c>
      <c r="G30" s="13">
        <f t="shared" si="4"/>
        <v>-1.6949152542372836</v>
      </c>
      <c r="H30" s="25">
        <v>711</v>
      </c>
      <c r="I30" s="24">
        <v>716</v>
      </c>
      <c r="J30" s="14">
        <f t="shared" si="0"/>
        <v>0.70323488045007654</v>
      </c>
      <c r="L30" s="16"/>
    </row>
    <row r="31" spans="1:21" ht="15" customHeight="1" x14ac:dyDescent="0.2">
      <c r="A31" s="18" t="s">
        <v>14</v>
      </c>
      <c r="B31" s="23">
        <v>32</v>
      </c>
      <c r="C31" s="24">
        <v>51</v>
      </c>
      <c r="D31" s="13">
        <f t="shared" si="5"/>
        <v>59.375</v>
      </c>
      <c r="E31" s="25">
        <v>9</v>
      </c>
      <c r="F31" s="24">
        <v>9</v>
      </c>
      <c r="G31" s="13" t="s">
        <v>22</v>
      </c>
      <c r="H31" s="25">
        <v>33</v>
      </c>
      <c r="I31" s="24">
        <v>49</v>
      </c>
      <c r="J31" s="14">
        <f t="shared" si="0"/>
        <v>48.484848484848484</v>
      </c>
      <c r="L31" s="16"/>
    </row>
    <row r="32" spans="1:21" ht="15" customHeight="1" x14ac:dyDescent="0.2">
      <c r="A32" s="18" t="s">
        <v>15</v>
      </c>
      <c r="B32" s="23">
        <v>143</v>
      </c>
      <c r="C32" s="24">
        <v>127</v>
      </c>
      <c r="D32" s="13">
        <f t="shared" si="5"/>
        <v>-11.188811188811187</v>
      </c>
      <c r="E32" s="25">
        <v>30</v>
      </c>
      <c r="F32" s="24">
        <v>34</v>
      </c>
      <c r="G32" s="13">
        <f t="shared" si="4"/>
        <v>13.33333333333333</v>
      </c>
      <c r="H32" s="25">
        <v>279</v>
      </c>
      <c r="I32" s="24">
        <v>296</v>
      </c>
      <c r="J32" s="14">
        <f t="shared" si="0"/>
        <v>6.0931899641577081</v>
      </c>
      <c r="L32" s="16"/>
    </row>
    <row r="33" spans="1:19" ht="15" customHeight="1" x14ac:dyDescent="0.2">
      <c r="A33" s="18" t="s">
        <v>16</v>
      </c>
      <c r="B33" s="23">
        <v>166</v>
      </c>
      <c r="C33" s="24">
        <v>163</v>
      </c>
      <c r="D33" s="13">
        <f t="shared" si="5"/>
        <v>-1.8072289156626509</v>
      </c>
      <c r="E33" s="25">
        <v>27</v>
      </c>
      <c r="F33" s="24">
        <v>26</v>
      </c>
      <c r="G33" s="13">
        <f t="shared" si="4"/>
        <v>-3.703703703703709</v>
      </c>
      <c r="H33" s="25">
        <v>304</v>
      </c>
      <c r="I33" s="24">
        <v>297</v>
      </c>
      <c r="J33" s="14">
        <f t="shared" si="0"/>
        <v>-2.3026315789473673</v>
      </c>
      <c r="L33" s="16"/>
    </row>
    <row r="34" spans="1:19" ht="15" customHeight="1" x14ac:dyDescent="0.2">
      <c r="A34" s="18" t="s">
        <v>17</v>
      </c>
      <c r="B34" s="23">
        <v>1221</v>
      </c>
      <c r="C34" s="24">
        <v>1539</v>
      </c>
      <c r="D34" s="13">
        <f t="shared" si="5"/>
        <v>26.04422604422605</v>
      </c>
      <c r="E34" s="25">
        <v>233</v>
      </c>
      <c r="F34" s="24">
        <v>225</v>
      </c>
      <c r="G34" s="13">
        <f t="shared" si="4"/>
        <v>-3.4334763948497882</v>
      </c>
      <c r="H34" s="25">
        <v>1784</v>
      </c>
      <c r="I34" s="24">
        <v>1876</v>
      </c>
      <c r="J34" s="14">
        <f t="shared" si="0"/>
        <v>5.1569506726457437</v>
      </c>
      <c r="L34" s="16"/>
    </row>
    <row r="35" spans="1:19" ht="15" customHeight="1" x14ac:dyDescent="0.2">
      <c r="A35" s="18" t="s">
        <v>18</v>
      </c>
      <c r="B35" s="23">
        <v>205</v>
      </c>
      <c r="C35" s="24">
        <v>193</v>
      </c>
      <c r="D35" s="13">
        <f t="shared" si="5"/>
        <v>-5.8536585365853711</v>
      </c>
      <c r="E35" s="25">
        <v>48</v>
      </c>
      <c r="F35" s="24">
        <v>53</v>
      </c>
      <c r="G35" s="13">
        <f t="shared" si="4"/>
        <v>10.416666666666675</v>
      </c>
      <c r="H35" s="25">
        <v>276</v>
      </c>
      <c r="I35" s="24">
        <v>283</v>
      </c>
      <c r="J35" s="14">
        <f t="shared" si="0"/>
        <v>2.5362318840579601</v>
      </c>
      <c r="L35" s="16"/>
    </row>
    <row r="36" spans="1:19" ht="15" customHeight="1" x14ac:dyDescent="0.2">
      <c r="A36" s="18" t="s">
        <v>19</v>
      </c>
      <c r="B36" s="23">
        <v>173</v>
      </c>
      <c r="C36" s="24">
        <v>182</v>
      </c>
      <c r="D36" s="13">
        <f t="shared" si="5"/>
        <v>5.2023121387283267</v>
      </c>
      <c r="E36" s="25">
        <v>43</v>
      </c>
      <c r="F36" s="24">
        <v>43</v>
      </c>
      <c r="G36" s="13" t="s">
        <v>22</v>
      </c>
      <c r="H36" s="25">
        <v>368</v>
      </c>
      <c r="I36" s="24">
        <v>428</v>
      </c>
      <c r="J36" s="14">
        <f t="shared" si="0"/>
        <v>16.304347826086961</v>
      </c>
      <c r="L36" s="16"/>
    </row>
    <row r="37" spans="1:19" ht="15" customHeight="1" x14ac:dyDescent="0.2">
      <c r="A37" s="18" t="s">
        <v>20</v>
      </c>
      <c r="B37" s="23">
        <v>4</v>
      </c>
      <c r="C37" s="24">
        <v>22</v>
      </c>
      <c r="D37" s="13">
        <f t="shared" si="5"/>
        <v>450</v>
      </c>
      <c r="E37" s="25">
        <v>1</v>
      </c>
      <c r="F37" s="24">
        <v>4</v>
      </c>
      <c r="G37" s="13">
        <f t="shared" si="4"/>
        <v>300</v>
      </c>
      <c r="H37" s="25">
        <v>4</v>
      </c>
      <c r="I37" s="24">
        <v>19</v>
      </c>
      <c r="J37" s="14">
        <f>(((I37/H37)-1)*100)</f>
        <v>375</v>
      </c>
      <c r="L37" s="16"/>
    </row>
    <row r="38" spans="1:19" ht="15" customHeight="1" x14ac:dyDescent="0.2">
      <c r="A38" s="18" t="s">
        <v>21</v>
      </c>
      <c r="B38" s="23">
        <v>2</v>
      </c>
      <c r="C38" s="24">
        <v>2</v>
      </c>
      <c r="D38" s="13" t="s">
        <v>22</v>
      </c>
      <c r="E38" s="25" t="s">
        <v>22</v>
      </c>
      <c r="F38" s="24" t="s">
        <v>22</v>
      </c>
      <c r="G38" s="13" t="s">
        <v>22</v>
      </c>
      <c r="H38" s="25">
        <v>3</v>
      </c>
      <c r="I38" s="24">
        <v>2</v>
      </c>
      <c r="J38" s="14">
        <f t="shared" si="0"/>
        <v>-33.333333333333336</v>
      </c>
      <c r="L38" s="20"/>
    </row>
    <row r="39" spans="1:19" ht="15" customHeight="1" x14ac:dyDescent="0.2">
      <c r="A39" s="18" t="s">
        <v>23</v>
      </c>
      <c r="B39" s="23">
        <v>37</v>
      </c>
      <c r="C39" s="24">
        <v>38</v>
      </c>
      <c r="D39" s="13">
        <f t="shared" si="5"/>
        <v>2.7027027027026973</v>
      </c>
      <c r="E39" s="25">
        <v>10</v>
      </c>
      <c r="F39" s="24">
        <v>11</v>
      </c>
      <c r="G39" s="13">
        <f t="shared" si="4"/>
        <v>10.000000000000009</v>
      </c>
      <c r="H39" s="25">
        <v>39</v>
      </c>
      <c r="I39" s="24">
        <v>43</v>
      </c>
      <c r="J39" s="14">
        <f t="shared" si="0"/>
        <v>10.256410256410264</v>
      </c>
      <c r="L39" s="16"/>
    </row>
    <row r="40" spans="1:19" ht="21" customHeight="1" x14ac:dyDescent="0.2">
      <c r="A40" s="22" t="s">
        <v>25</v>
      </c>
      <c r="B40" s="19">
        <f>SUM(B41:B49)</f>
        <v>3356</v>
      </c>
      <c r="C40" s="19">
        <f>SUM(C41:C49)</f>
        <v>3468</v>
      </c>
      <c r="D40" s="13">
        <f>(((C40/B40)-1)*100)</f>
        <v>3.3373063170440975</v>
      </c>
      <c r="E40" s="19">
        <f>SUM(E41:E49)</f>
        <v>407</v>
      </c>
      <c r="F40" s="19">
        <f>SUM(F41:F49)</f>
        <v>443</v>
      </c>
      <c r="G40" s="13">
        <f t="shared" si="4"/>
        <v>8.8452088452088518</v>
      </c>
      <c r="H40" s="19">
        <f>SUM(H41:H49)</f>
        <v>3188</v>
      </c>
      <c r="I40" s="19">
        <f>SUM(I41:I49)</f>
        <v>2860</v>
      </c>
      <c r="J40" s="14">
        <f t="shared" si="0"/>
        <v>-10.288582183186957</v>
      </c>
      <c r="L40" s="16"/>
      <c r="M40" s="16"/>
      <c r="N40" s="16"/>
      <c r="O40" s="16"/>
      <c r="P40" s="16"/>
      <c r="Q40" s="16"/>
      <c r="R40" s="16"/>
      <c r="S40" s="16"/>
    </row>
    <row r="41" spans="1:19" ht="15" customHeight="1" x14ac:dyDescent="0.2">
      <c r="A41" s="18" t="s">
        <v>10</v>
      </c>
      <c r="B41" s="23">
        <v>66</v>
      </c>
      <c r="C41" s="24">
        <v>105</v>
      </c>
      <c r="D41" s="13">
        <f t="shared" si="5"/>
        <v>59.090909090909079</v>
      </c>
      <c r="E41" s="26">
        <v>15</v>
      </c>
      <c r="F41" s="24">
        <v>19</v>
      </c>
      <c r="G41" s="13">
        <f t="shared" si="4"/>
        <v>26.666666666666661</v>
      </c>
      <c r="H41" s="26">
        <v>167</v>
      </c>
      <c r="I41" s="24">
        <v>163</v>
      </c>
      <c r="J41" s="14">
        <f t="shared" si="0"/>
        <v>-2.39520958083832</v>
      </c>
      <c r="L41" s="16"/>
    </row>
    <row r="42" spans="1:19" ht="15" customHeight="1" x14ac:dyDescent="0.2">
      <c r="A42" s="18" t="s">
        <v>11</v>
      </c>
      <c r="B42" s="23">
        <v>239</v>
      </c>
      <c r="C42" s="24">
        <v>50</v>
      </c>
      <c r="D42" s="13">
        <f>(((C42/B42)-1)*100)</f>
        <v>-79.079497907949786</v>
      </c>
      <c r="E42" s="26">
        <v>23</v>
      </c>
      <c r="F42" s="24">
        <v>16</v>
      </c>
      <c r="G42" s="13">
        <f t="shared" si="4"/>
        <v>-30.434782608695656</v>
      </c>
      <c r="H42" s="26">
        <v>269</v>
      </c>
      <c r="I42" s="24">
        <v>18</v>
      </c>
      <c r="J42" s="14">
        <f t="shared" si="0"/>
        <v>-93.3085501858736</v>
      </c>
      <c r="L42" s="16"/>
    </row>
    <row r="43" spans="1:19" ht="15" customHeight="1" x14ac:dyDescent="0.2">
      <c r="A43" s="18" t="s">
        <v>12</v>
      </c>
      <c r="B43" s="23">
        <v>232</v>
      </c>
      <c r="C43" s="24">
        <v>259</v>
      </c>
      <c r="D43" s="13">
        <f>(((C43/B43)-1)*100)</f>
        <v>11.637931034482762</v>
      </c>
      <c r="E43" s="26">
        <v>26</v>
      </c>
      <c r="F43" s="24">
        <v>30</v>
      </c>
      <c r="G43" s="13">
        <f t="shared" si="4"/>
        <v>15.384615384615374</v>
      </c>
      <c r="H43" s="26">
        <v>255</v>
      </c>
      <c r="I43" s="24">
        <v>264</v>
      </c>
      <c r="J43" s="14">
        <f t="shared" si="0"/>
        <v>3.529411764705892</v>
      </c>
      <c r="L43" s="16"/>
    </row>
    <row r="44" spans="1:19" ht="15" customHeight="1" x14ac:dyDescent="0.2">
      <c r="A44" s="18" t="s">
        <v>13</v>
      </c>
      <c r="B44" s="23">
        <v>528</v>
      </c>
      <c r="C44" s="24">
        <v>553</v>
      </c>
      <c r="D44" s="13">
        <f t="shared" si="5"/>
        <v>4.7348484848484862</v>
      </c>
      <c r="E44" s="26">
        <v>44</v>
      </c>
      <c r="F44" s="24">
        <v>43</v>
      </c>
      <c r="G44" s="13">
        <f t="shared" si="4"/>
        <v>-2.2727272727272707</v>
      </c>
      <c r="H44" s="26">
        <v>493</v>
      </c>
      <c r="I44" s="24">
        <v>431</v>
      </c>
      <c r="J44" s="14">
        <f t="shared" si="0"/>
        <v>-12.576064908722106</v>
      </c>
      <c r="L44" s="16"/>
    </row>
    <row r="45" spans="1:19" ht="15" customHeight="1" x14ac:dyDescent="0.2">
      <c r="A45" s="18" t="s">
        <v>15</v>
      </c>
      <c r="B45" s="23">
        <v>171</v>
      </c>
      <c r="C45" s="24">
        <v>201</v>
      </c>
      <c r="D45" s="13">
        <f t="shared" si="5"/>
        <v>17.543859649122815</v>
      </c>
      <c r="E45" s="26">
        <v>23</v>
      </c>
      <c r="F45" s="24">
        <v>23</v>
      </c>
      <c r="G45" s="13" t="s">
        <v>22</v>
      </c>
      <c r="H45" s="26">
        <v>316</v>
      </c>
      <c r="I45" s="24">
        <v>333</v>
      </c>
      <c r="J45" s="14">
        <f t="shared" si="0"/>
        <v>5.3797468354430444</v>
      </c>
      <c r="L45" s="16"/>
    </row>
    <row r="46" spans="1:19" ht="15" customHeight="1" x14ac:dyDescent="0.2">
      <c r="A46" s="18" t="s">
        <v>16</v>
      </c>
      <c r="B46" s="23">
        <v>63</v>
      </c>
      <c r="C46" s="24">
        <v>63</v>
      </c>
      <c r="D46" s="13" t="s">
        <v>22</v>
      </c>
      <c r="E46" s="26">
        <v>16</v>
      </c>
      <c r="F46" s="24">
        <v>17</v>
      </c>
      <c r="G46" s="13">
        <f t="shared" si="4"/>
        <v>6.25</v>
      </c>
      <c r="H46" s="26">
        <v>45</v>
      </c>
      <c r="I46" s="24">
        <v>48</v>
      </c>
      <c r="J46" s="14">
        <f t="shared" si="0"/>
        <v>6.6666666666666652</v>
      </c>
      <c r="L46" s="16"/>
    </row>
    <row r="47" spans="1:19" ht="15" customHeight="1" x14ac:dyDescent="0.2">
      <c r="A47" s="18" t="s">
        <v>17</v>
      </c>
      <c r="B47" s="23">
        <v>1642</v>
      </c>
      <c r="C47" s="24">
        <v>1800</v>
      </c>
      <c r="D47" s="13">
        <f t="shared" si="5"/>
        <v>9.6224116930572414</v>
      </c>
      <c r="E47" s="26">
        <v>206</v>
      </c>
      <c r="F47" s="24">
        <v>221</v>
      </c>
      <c r="G47" s="13">
        <f t="shared" si="4"/>
        <v>7.2815533980582492</v>
      </c>
      <c r="H47" s="26">
        <v>1269</v>
      </c>
      <c r="I47" s="24">
        <v>1244</v>
      </c>
      <c r="J47" s="14">
        <f t="shared" si="0"/>
        <v>-1.9700551615445261</v>
      </c>
      <c r="L47" s="16"/>
    </row>
    <row r="48" spans="1:19" ht="15" customHeight="1" x14ac:dyDescent="0.2">
      <c r="A48" s="18" t="s">
        <v>26</v>
      </c>
      <c r="B48" s="23">
        <v>260</v>
      </c>
      <c r="C48" s="24">
        <v>266</v>
      </c>
      <c r="D48" s="13">
        <f t="shared" si="5"/>
        <v>2.3076923076922995</v>
      </c>
      <c r="E48" s="26">
        <v>31</v>
      </c>
      <c r="F48" s="24">
        <v>47</v>
      </c>
      <c r="G48" s="13">
        <f t="shared" si="4"/>
        <v>51.612903225806448</v>
      </c>
      <c r="H48" s="26">
        <v>136</v>
      </c>
      <c r="I48" s="24">
        <v>115</v>
      </c>
      <c r="J48" s="14">
        <f t="shared" si="0"/>
        <v>-15.441176470588236</v>
      </c>
      <c r="L48" s="16"/>
    </row>
    <row r="49" spans="1:18" ht="15" customHeight="1" x14ac:dyDescent="0.2">
      <c r="A49" s="18" t="s">
        <v>19</v>
      </c>
      <c r="B49" s="23">
        <v>155</v>
      </c>
      <c r="C49" s="24">
        <v>171</v>
      </c>
      <c r="D49" s="13">
        <f t="shared" si="5"/>
        <v>10.322580645161295</v>
      </c>
      <c r="E49" s="26">
        <v>23</v>
      </c>
      <c r="F49" s="24">
        <v>27</v>
      </c>
      <c r="G49" s="13">
        <f t="shared" si="4"/>
        <v>17.391304347826097</v>
      </c>
      <c r="H49" s="26">
        <v>238</v>
      </c>
      <c r="I49" s="24">
        <v>244</v>
      </c>
      <c r="J49" s="14">
        <f t="shared" si="0"/>
        <v>2.5210084033613356</v>
      </c>
      <c r="L49" s="16"/>
    </row>
    <row r="50" spans="1:18" ht="21" customHeight="1" x14ac:dyDescent="0.2">
      <c r="A50" s="22" t="s">
        <v>27</v>
      </c>
      <c r="B50" s="27">
        <f>SUM(B51:B59)</f>
        <v>1260</v>
      </c>
      <c r="C50" s="27">
        <f>SUM(C51:C59)</f>
        <v>956</v>
      </c>
      <c r="D50" s="13">
        <f t="shared" si="5"/>
        <v>-24.12698412698413</v>
      </c>
      <c r="E50" s="27">
        <f>SUM(E51:E59)</f>
        <v>293</v>
      </c>
      <c r="F50" s="27">
        <f>SUM(F51:F59)</f>
        <v>258</v>
      </c>
      <c r="G50" s="13">
        <f t="shared" si="4"/>
        <v>-11.945392491467576</v>
      </c>
      <c r="H50" s="27">
        <f>SUM(H51:H59)</f>
        <v>500</v>
      </c>
      <c r="I50" s="27">
        <f>SUM(I51:I59)</f>
        <v>476</v>
      </c>
      <c r="J50" s="14">
        <f>(((I50/H50)-1)*100)</f>
        <v>-4.8000000000000043</v>
      </c>
      <c r="L50" s="16"/>
      <c r="M50" s="16"/>
      <c r="N50" s="16"/>
      <c r="O50" s="16"/>
      <c r="P50" s="16"/>
      <c r="Q50" s="16"/>
      <c r="R50" s="16"/>
    </row>
    <row r="51" spans="1:18" ht="15" customHeight="1" x14ac:dyDescent="0.2">
      <c r="A51" s="18" t="s">
        <v>10</v>
      </c>
      <c r="B51" s="23">
        <v>28</v>
      </c>
      <c r="C51" s="24">
        <v>17</v>
      </c>
      <c r="D51" s="13">
        <f>(((C51/B51)-1)*100)</f>
        <v>-39.285714285714292</v>
      </c>
      <c r="E51" s="25">
        <v>8</v>
      </c>
      <c r="F51" s="24">
        <v>1</v>
      </c>
      <c r="G51" s="13">
        <f t="shared" si="4"/>
        <v>-87.5</v>
      </c>
      <c r="H51" s="24" t="s">
        <v>22</v>
      </c>
      <c r="I51" s="24">
        <v>1</v>
      </c>
      <c r="J51" s="14" t="s">
        <v>28</v>
      </c>
      <c r="L51" s="20"/>
    </row>
    <row r="52" spans="1:18" ht="15" customHeight="1" x14ac:dyDescent="0.2">
      <c r="A52" s="18" t="s">
        <v>11</v>
      </c>
      <c r="B52" s="23">
        <v>56</v>
      </c>
      <c r="C52" s="24">
        <v>54</v>
      </c>
      <c r="D52" s="13">
        <f t="shared" si="5"/>
        <v>-3.5714285714285698</v>
      </c>
      <c r="E52" s="25">
        <v>31</v>
      </c>
      <c r="F52" s="24">
        <v>26</v>
      </c>
      <c r="G52" s="13">
        <f t="shared" si="4"/>
        <v>-16.129032258064512</v>
      </c>
      <c r="H52" s="24">
        <v>6</v>
      </c>
      <c r="I52" s="24">
        <v>5</v>
      </c>
      <c r="J52" s="14">
        <f>(((I52/H52)-1)*100)</f>
        <v>-16.666666666666664</v>
      </c>
      <c r="L52" s="16"/>
    </row>
    <row r="53" spans="1:18" ht="15" customHeight="1" x14ac:dyDescent="0.2">
      <c r="A53" s="18" t="s">
        <v>12</v>
      </c>
      <c r="B53" s="23">
        <v>56</v>
      </c>
      <c r="C53" s="24">
        <v>41</v>
      </c>
      <c r="D53" s="13">
        <f t="shared" si="5"/>
        <v>-26.785714285714292</v>
      </c>
      <c r="E53" s="25">
        <v>12</v>
      </c>
      <c r="F53" s="24">
        <v>23</v>
      </c>
      <c r="G53" s="13">
        <f t="shared" si="4"/>
        <v>91.666666666666671</v>
      </c>
      <c r="H53" s="24">
        <v>33</v>
      </c>
      <c r="I53" s="24">
        <v>23</v>
      </c>
      <c r="J53" s="14">
        <f>(((I53/H53)-1)*100)</f>
        <v>-30.303030303030297</v>
      </c>
      <c r="L53" s="16"/>
    </row>
    <row r="54" spans="1:18" ht="15" customHeight="1" x14ac:dyDescent="0.2">
      <c r="A54" s="18" t="s">
        <v>13</v>
      </c>
      <c r="B54" s="23">
        <v>29</v>
      </c>
      <c r="C54" s="24">
        <v>31</v>
      </c>
      <c r="D54" s="13">
        <f t="shared" si="5"/>
        <v>6.8965517241379226</v>
      </c>
      <c r="E54" s="25" t="s">
        <v>22</v>
      </c>
      <c r="F54" s="24">
        <v>1</v>
      </c>
      <c r="G54" s="13" t="s">
        <v>28</v>
      </c>
      <c r="H54" s="24">
        <v>43</v>
      </c>
      <c r="I54" s="24">
        <v>64</v>
      </c>
      <c r="J54" s="14">
        <f t="shared" si="0"/>
        <v>48.837209302325576</v>
      </c>
      <c r="L54" s="16"/>
    </row>
    <row r="55" spans="1:18" ht="15" customHeight="1" x14ac:dyDescent="0.2">
      <c r="A55" s="18" t="s">
        <v>15</v>
      </c>
      <c r="B55" s="23">
        <v>14</v>
      </c>
      <c r="C55" s="24">
        <v>18</v>
      </c>
      <c r="D55" s="13">
        <f t="shared" si="5"/>
        <v>28.57142857142858</v>
      </c>
      <c r="E55" s="25">
        <v>19</v>
      </c>
      <c r="F55" s="24">
        <v>23</v>
      </c>
      <c r="G55" s="13">
        <f t="shared" si="4"/>
        <v>21.052631578947366</v>
      </c>
      <c r="H55" s="24">
        <v>18</v>
      </c>
      <c r="I55" s="24">
        <v>23</v>
      </c>
      <c r="J55" s="14">
        <f t="shared" si="0"/>
        <v>27.777777777777768</v>
      </c>
      <c r="L55" s="16"/>
    </row>
    <row r="56" spans="1:18" ht="15" customHeight="1" x14ac:dyDescent="0.2">
      <c r="A56" s="18" t="s">
        <v>16</v>
      </c>
      <c r="B56" s="23">
        <v>6</v>
      </c>
      <c r="C56" s="24">
        <v>8</v>
      </c>
      <c r="D56" s="13">
        <f t="shared" si="5"/>
        <v>33.333333333333329</v>
      </c>
      <c r="E56" s="25">
        <v>8</v>
      </c>
      <c r="F56" s="24">
        <v>8</v>
      </c>
      <c r="G56" s="13" t="s">
        <v>22</v>
      </c>
      <c r="H56" s="24">
        <v>2</v>
      </c>
      <c r="I56" s="24">
        <v>2</v>
      </c>
      <c r="J56" s="14" t="s">
        <v>22</v>
      </c>
      <c r="L56" s="16"/>
      <c r="M56" s="15"/>
    </row>
    <row r="57" spans="1:18" ht="15" customHeight="1" x14ac:dyDescent="0.2">
      <c r="A57" s="18" t="s">
        <v>17</v>
      </c>
      <c r="B57" s="23">
        <v>943</v>
      </c>
      <c r="C57" s="24">
        <v>652</v>
      </c>
      <c r="D57" s="13">
        <f t="shared" si="5"/>
        <v>-30.858960763520681</v>
      </c>
      <c r="E57" s="25">
        <v>137</v>
      </c>
      <c r="F57" s="24">
        <v>82</v>
      </c>
      <c r="G57" s="13">
        <f t="shared" si="4"/>
        <v>-40.145985401459846</v>
      </c>
      <c r="H57" s="24">
        <v>380</v>
      </c>
      <c r="I57" s="24">
        <v>338</v>
      </c>
      <c r="J57" s="14">
        <f>(((I57/H57)-1)*100)</f>
        <v>-11.05263157894737</v>
      </c>
      <c r="L57" s="16"/>
    </row>
    <row r="58" spans="1:18" ht="15" customHeight="1" x14ac:dyDescent="0.2">
      <c r="A58" s="18" t="s">
        <v>26</v>
      </c>
      <c r="B58" s="23">
        <v>64</v>
      </c>
      <c r="C58" s="24">
        <v>75</v>
      </c>
      <c r="D58" s="13">
        <f t="shared" si="5"/>
        <v>17.1875</v>
      </c>
      <c r="E58" s="25">
        <v>46</v>
      </c>
      <c r="F58" s="24">
        <v>59</v>
      </c>
      <c r="G58" s="13">
        <f t="shared" si="4"/>
        <v>28.260869565217384</v>
      </c>
      <c r="H58" s="24">
        <v>10</v>
      </c>
      <c r="I58" s="24">
        <v>11</v>
      </c>
      <c r="J58" s="14">
        <f>(((I58/H58)-1)*100)</f>
        <v>10.000000000000009</v>
      </c>
      <c r="L58" s="16"/>
    </row>
    <row r="59" spans="1:18" ht="15" customHeight="1" x14ac:dyDescent="0.2">
      <c r="A59" s="18" t="s">
        <v>19</v>
      </c>
      <c r="B59" s="23">
        <v>64</v>
      </c>
      <c r="C59" s="24">
        <v>60</v>
      </c>
      <c r="D59" s="13">
        <f t="shared" si="5"/>
        <v>-6.25</v>
      </c>
      <c r="E59" s="25">
        <v>32</v>
      </c>
      <c r="F59" s="24">
        <v>35</v>
      </c>
      <c r="G59" s="13">
        <f t="shared" si="4"/>
        <v>9.375</v>
      </c>
      <c r="H59" s="24">
        <v>8</v>
      </c>
      <c r="I59" s="24">
        <v>9</v>
      </c>
      <c r="J59" s="14">
        <f t="shared" si="0"/>
        <v>12.5</v>
      </c>
      <c r="L59" s="16"/>
    </row>
    <row r="60" spans="1:18" ht="12" customHeight="1" x14ac:dyDescent="0.2">
      <c r="A60" s="28"/>
      <c r="B60" s="29"/>
      <c r="C60" s="30"/>
      <c r="D60" s="31"/>
      <c r="E60" s="31"/>
      <c r="F60" s="32"/>
      <c r="G60" s="32"/>
      <c r="H60" s="32"/>
      <c r="I60" s="32"/>
      <c r="J60" s="33"/>
    </row>
    <row r="61" spans="1:18" ht="12" customHeight="1" x14ac:dyDescent="0.2">
      <c r="A61" s="34"/>
      <c r="B61" s="34"/>
      <c r="C61" s="35"/>
      <c r="D61" s="35"/>
      <c r="E61" s="35"/>
      <c r="F61" s="34"/>
      <c r="G61" s="34"/>
      <c r="H61" s="34"/>
      <c r="I61" s="34"/>
    </row>
    <row r="62" spans="1:18" ht="15" customHeight="1" x14ac:dyDescent="0.2">
      <c r="A62" s="45" t="s">
        <v>29</v>
      </c>
      <c r="B62" s="45"/>
      <c r="C62" s="45"/>
      <c r="D62" s="45"/>
      <c r="E62" s="45"/>
      <c r="F62" s="45"/>
      <c r="G62" s="45"/>
      <c r="H62" s="45"/>
      <c r="I62" s="45"/>
      <c r="J62" s="45"/>
    </row>
    <row r="63" spans="1:18" ht="15" customHeight="1" x14ac:dyDescent="0.2">
      <c r="A63" s="45" t="s">
        <v>30</v>
      </c>
      <c r="B63" s="45"/>
      <c r="C63" s="45"/>
      <c r="D63" s="45"/>
      <c r="E63" s="45"/>
      <c r="F63" s="45"/>
      <c r="G63" s="45"/>
      <c r="H63" s="45"/>
      <c r="I63" s="45"/>
      <c r="J63" s="45"/>
    </row>
    <row r="64" spans="1:18" ht="15" customHeight="1" x14ac:dyDescent="0.2">
      <c r="A64" s="36" t="s">
        <v>31</v>
      </c>
    </row>
    <row r="65" spans="1:17" ht="15" customHeight="1" x14ac:dyDescent="0.2">
      <c r="A65" s="42" t="s">
        <v>32</v>
      </c>
      <c r="B65" s="42"/>
      <c r="C65" s="42"/>
      <c r="D65" s="42"/>
      <c r="E65" s="42"/>
      <c r="F65" s="42"/>
      <c r="G65" s="42"/>
      <c r="H65" s="42"/>
      <c r="I65" s="42"/>
      <c r="J65" s="42"/>
      <c r="K65" s="37"/>
      <c r="L65" s="37"/>
      <c r="M65" s="37"/>
      <c r="N65" s="37"/>
      <c r="O65" s="37"/>
      <c r="P65" s="37"/>
      <c r="Q65" s="37"/>
    </row>
    <row r="67" spans="1:17" x14ac:dyDescent="0.2">
      <c r="A67" s="38"/>
      <c r="B67" s="38"/>
      <c r="C67" s="38"/>
      <c r="D67" s="38"/>
      <c r="E67" s="38"/>
      <c r="F67" s="38"/>
      <c r="G67" s="38"/>
      <c r="H67" s="38"/>
      <c r="I67" s="38"/>
    </row>
  </sheetData>
  <mergeCells count="20">
    <mergeCell ref="A7:J7"/>
    <mergeCell ref="A65:J65"/>
    <mergeCell ref="A1:J1"/>
    <mergeCell ref="A2:J2"/>
    <mergeCell ref="A3:J3"/>
    <mergeCell ref="A5:J5"/>
    <mergeCell ref="A6:J6"/>
    <mergeCell ref="A62:J62"/>
    <mergeCell ref="A63:J63"/>
    <mergeCell ref="A67:I67"/>
    <mergeCell ref="A8:A10"/>
    <mergeCell ref="B8:D8"/>
    <mergeCell ref="E8:G8"/>
    <mergeCell ref="H8:J8"/>
    <mergeCell ref="B9:C9"/>
    <mergeCell ref="D9:D10"/>
    <mergeCell ref="E9:F9"/>
    <mergeCell ref="G9:G10"/>
    <mergeCell ref="H9:I9"/>
    <mergeCell ref="J9:J10"/>
  </mergeCells>
  <printOptions horizontalCentered="1"/>
  <pageMargins left="0.74803149606299213" right="0.74803149606299213" top="0.98425196850393704" bottom="0.98425196850393704" header="0" footer="0"/>
  <pageSetup scale="73" orientation="portrait" r:id="rId1"/>
  <headerFooter alignWithMargins="0"/>
  <ignoredErrors>
    <ignoredError sqref="D12:G12 D40:G41 D44:G44 E42:G42 E43:G43 D25:G26 E24:G24 D47:G50 D45:F45 E46:G46 D20:G22 D19:F19 D18:G18 D17:F17 D14:G16 D13:F13 D23:G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Médicos,Odontólogos,Enfermeros</vt:lpstr>
      <vt:lpstr>'Médicos,Odontólogos,Enfermeros'!Área_de_impresión</vt:lpstr>
      <vt:lpstr>'Médicos,Odontólogos,Enfermeros'!Imprimir_área_IM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JIMENEZ</dc:creator>
  <cp:lastModifiedBy>LUIS JIMENEZ</cp:lastModifiedBy>
  <cp:lastPrinted>2025-07-21T20:17:55Z</cp:lastPrinted>
  <dcterms:created xsi:type="dcterms:W3CDTF">2025-07-18T15:14:41Z</dcterms:created>
  <dcterms:modified xsi:type="dcterms:W3CDTF">2025-07-23T16:48:59Z</dcterms:modified>
</cp:coreProperties>
</file>